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8445" activeTab="0"/>
  </bookViews>
  <sheets>
    <sheet name="CPH fare data for IATA 132 SC" sheetId="1" r:id="rId1"/>
  </sheets>
  <definedNames/>
  <calcPr fullCalcOnLoad="1"/>
</workbook>
</file>

<file path=xl/sharedStrings.xml><?xml version="1.0" encoding="utf-8"?>
<sst xmlns="http://schemas.openxmlformats.org/spreadsheetml/2006/main" count="223" uniqueCount="117">
  <si>
    <t>WF</t>
  </si>
  <si>
    <t>AMS</t>
  </si>
  <si>
    <t>BCN</t>
  </si>
  <si>
    <t>BRU</t>
  </si>
  <si>
    <t>CDG</t>
  </si>
  <si>
    <t>DUS</t>
  </si>
  <si>
    <t>FCO</t>
  </si>
  <si>
    <t>FRA</t>
  </si>
  <si>
    <t>HEL</t>
  </si>
  <si>
    <t>LGW</t>
  </si>
  <si>
    <t>LHR</t>
  </si>
  <si>
    <t>OSL</t>
  </si>
  <si>
    <t>SXF</t>
  </si>
  <si>
    <t>TXL</t>
  </si>
  <si>
    <t>ZRH</t>
  </si>
  <si>
    <t>SWISS</t>
  </si>
  <si>
    <t>no flight</t>
  </si>
  <si>
    <t>DKK</t>
  </si>
  <si>
    <t>12:30 - 15:30</t>
  </si>
  <si>
    <t>17:25 - 20:15</t>
  </si>
  <si>
    <t>Luggage</t>
  </si>
  <si>
    <t>Currency</t>
  </si>
  <si>
    <t>Total fare</t>
  </si>
  <si>
    <t>In Euros</t>
  </si>
  <si>
    <t>13:40 - 16:10</t>
  </si>
  <si>
    <t>12:10 - 14:45</t>
  </si>
  <si>
    <t>07:00 - 07:40</t>
  </si>
  <si>
    <t>13:30 - 16:20</t>
  </si>
  <si>
    <t>07:30 - 08:25</t>
  </si>
  <si>
    <t>17:30 - 18:30</t>
  </si>
  <si>
    <t>17:20 - 18:35</t>
  </si>
  <si>
    <t>19:10 - 20:20</t>
  </si>
  <si>
    <t>18:40 - 20:00</t>
  </si>
  <si>
    <t>17:30 - 20:25</t>
  </si>
  <si>
    <t>14:25 - 15:25</t>
  </si>
  <si>
    <t>13:40 - 15:35</t>
  </si>
  <si>
    <t>14:00 - 16:00</t>
  </si>
  <si>
    <t>Euros</t>
  </si>
  <si>
    <t>10:30 - 13:10</t>
  </si>
  <si>
    <t>13:40 - 16:05</t>
  </si>
  <si>
    <t>19:55 - 20:55</t>
  </si>
  <si>
    <t>12:15 - 13:15</t>
  </si>
  <si>
    <t>Airline</t>
  </si>
  <si>
    <t>10:25 - 11:50</t>
  </si>
  <si>
    <t>16:10 - 17:35</t>
  </si>
  <si>
    <t>GBP</t>
  </si>
  <si>
    <t>23kg free</t>
  </si>
  <si>
    <t>10:40 - 12:10</t>
  </si>
  <si>
    <t>15:40 - 17:10</t>
  </si>
  <si>
    <t>11:05 - 12:55</t>
  </si>
  <si>
    <t>17:40 - 19:35</t>
  </si>
  <si>
    <t>16:05 - 17:25</t>
  </si>
  <si>
    <t>14:25 - 15:45</t>
  </si>
  <si>
    <t>14:50 - 17:20</t>
  </si>
  <si>
    <t>15:55 - 18:25</t>
  </si>
  <si>
    <t>17:30 - 18:55</t>
  </si>
  <si>
    <t>10:10 - 11:40</t>
  </si>
  <si>
    <t>14:00 - 14:40</t>
  </si>
  <si>
    <t>14:10 - 16:45</t>
  </si>
  <si>
    <t>14:05 - 17:00</t>
  </si>
  <si>
    <t>14:50 - 15:50</t>
  </si>
  <si>
    <t>13:45 - 14:55</t>
  </si>
  <si>
    <t>15:35 - 16:45</t>
  </si>
  <si>
    <t>16:40 - 17:35</t>
  </si>
  <si>
    <t>12:15 - 13:10</t>
  </si>
  <si>
    <t>12:20 - 14:05</t>
  </si>
  <si>
    <t>14:45 - 16:35</t>
  </si>
  <si>
    <t>15:55 - 17:15</t>
  </si>
  <si>
    <t>14:35 - 16:00</t>
  </si>
  <si>
    <t>14:00 - 16:50</t>
  </si>
  <si>
    <t>13:15 - 16:00</t>
  </si>
  <si>
    <t>14:55 - 16:30</t>
  </si>
  <si>
    <t>11:50 - 13:20</t>
  </si>
  <si>
    <t>17:20 - 19:10</t>
  </si>
  <si>
    <t>12:35 - 14:35</t>
  </si>
  <si>
    <t>16:50 - 18:10</t>
  </si>
  <si>
    <t>10:15 - 11:35</t>
  </si>
  <si>
    <t>18:00 - 19:00</t>
  </si>
  <si>
    <t>07:05 - 08:05</t>
  </si>
  <si>
    <t>16:40 - 18:05</t>
  </si>
  <si>
    <t>11:20 - 12:00</t>
  </si>
  <si>
    <t>13:20 - 15:55</t>
  </si>
  <si>
    <t>14:30 - 17:20</t>
  </si>
  <si>
    <t>14:05 - 15:00</t>
  </si>
  <si>
    <t>CHF</t>
  </si>
  <si>
    <t>Airport</t>
  </si>
  <si>
    <t>City</t>
  </si>
  <si>
    <t>Amsterdam</t>
  </si>
  <si>
    <t>Barcelona</t>
  </si>
  <si>
    <t>Brussels</t>
  </si>
  <si>
    <t>Paris</t>
  </si>
  <si>
    <t>Dusseldorf</t>
  </si>
  <si>
    <t>Rome</t>
  </si>
  <si>
    <t>Frankfurt</t>
  </si>
  <si>
    <t>Helsinki</t>
  </si>
  <si>
    <t>London</t>
  </si>
  <si>
    <t>Oslo</t>
  </si>
  <si>
    <t>Berlin</t>
  </si>
  <si>
    <t>Zurich</t>
  </si>
  <si>
    <t>anna.aero analysis of return fares to attend Copenhagen IATA Slot Conference</t>
  </si>
  <si>
    <t>km</t>
  </si>
  <si>
    <t>€/km</t>
  </si>
  <si>
    <t>Basic Fare</t>
  </si>
  <si>
    <t>Data collected on Tuesday 11 June from airline websites.</t>
  </si>
  <si>
    <t>KLM</t>
  </si>
  <si>
    <t>Norwegian</t>
  </si>
  <si>
    <t>SAS</t>
  </si>
  <si>
    <t>Vueling</t>
  </si>
  <si>
    <t>airberlin</t>
  </si>
  <si>
    <t>easyJet</t>
  </si>
  <si>
    <t>Brussels Airlines</t>
  </si>
  <si>
    <t>Lufthansa</t>
  </si>
  <si>
    <t>Finnair</t>
  </si>
  <si>
    <t>British Airways</t>
  </si>
  <si>
    <t>Air France</t>
  </si>
  <si>
    <t>19 June flight</t>
  </si>
  <si>
    <t>22 June flight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</si>
</sst>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\ ###\ ##0"/>
    <numFmt numFmtId="166" formatCode="0.0000"/>
    <numFmt numFmtId="167" formatCode="0.000"/>
    <numFmt numFmtId="168" formatCode="0.0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###0"/>
  </numFmts>
  <fonts count="8">
    <font>
      <sz val="10"/>
      <name val="Verdana"/>
      <family val="0"/>
    </font>
    <font>
      <sz val="8"/>
      <name val="Verdana"/>
      <family val="0"/>
    </font>
    <font>
      <b/>
      <sz val="16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3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110" zoomScaleNormal="110" workbookViewId="0" topLeftCell="A1">
      <selection activeCell="A1" sqref="A1:M1"/>
    </sheetView>
  </sheetViews>
  <sheetFormatPr defaultColWidth="9.00390625" defaultRowHeight="12.75" customHeight="1"/>
  <cols>
    <col min="1" max="1" width="13.625" style="1" customWidth="1"/>
    <col min="2" max="2" width="8.625" style="1" customWidth="1"/>
    <col min="3" max="3" width="6.625" style="1" customWidth="1"/>
    <col min="4" max="4" width="20.625" style="1" customWidth="1"/>
    <col min="5" max="5" width="3.375" style="2" bestFit="1" customWidth="1"/>
    <col min="6" max="6" width="12.625" style="2" customWidth="1"/>
    <col min="7" max="7" width="13.125" style="2" customWidth="1"/>
    <col min="8" max="8" width="8.875" style="3" customWidth="1"/>
    <col min="9" max="9" width="10.625" style="3" customWidth="1"/>
    <col min="10" max="10" width="9.625" style="3" customWidth="1"/>
    <col min="11" max="12" width="8.625" style="3" customWidth="1"/>
    <col min="13" max="13" width="8.625" style="1" customWidth="1"/>
    <col min="14" max="16384" width="8.875" style="1" customWidth="1"/>
  </cols>
  <sheetData>
    <row r="1" spans="1:13" ht="19.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27"/>
      <c r="B2" s="27"/>
      <c r="C2" s="27"/>
      <c r="D2" s="27"/>
      <c r="E2" s="28"/>
      <c r="F2" s="28"/>
      <c r="G2" s="28"/>
      <c r="H2" s="29"/>
      <c r="I2" s="29"/>
      <c r="J2" s="29"/>
      <c r="K2" s="29"/>
      <c r="L2" s="29"/>
      <c r="M2" s="27"/>
    </row>
    <row r="3" spans="1:13" ht="12.75" customHeight="1">
      <c r="A3" s="21" t="s">
        <v>86</v>
      </c>
      <c r="B3" s="21" t="s">
        <v>85</v>
      </c>
      <c r="C3" s="21" t="s">
        <v>100</v>
      </c>
      <c r="D3" s="21" t="s">
        <v>42</v>
      </c>
      <c r="E3" s="22" t="s">
        <v>0</v>
      </c>
      <c r="F3" s="23" t="s">
        <v>115</v>
      </c>
      <c r="G3" s="23" t="s">
        <v>116</v>
      </c>
      <c r="H3" s="24" t="s">
        <v>20</v>
      </c>
      <c r="I3" s="24" t="s">
        <v>102</v>
      </c>
      <c r="J3" s="24" t="s">
        <v>21</v>
      </c>
      <c r="K3" s="24" t="s">
        <v>22</v>
      </c>
      <c r="L3" s="24" t="s">
        <v>23</v>
      </c>
      <c r="M3" s="24" t="s">
        <v>101</v>
      </c>
    </row>
    <row r="4" spans="1:13" ht="12.75" customHeight="1">
      <c r="A4" s="12" t="s">
        <v>87</v>
      </c>
      <c r="B4" s="13" t="s">
        <v>1</v>
      </c>
      <c r="C4" s="13">
        <v>632</v>
      </c>
      <c r="D4" s="13" t="s">
        <v>104</v>
      </c>
      <c r="E4" s="14">
        <v>42</v>
      </c>
      <c r="F4" s="15" t="s">
        <v>67</v>
      </c>
      <c r="G4" s="15" t="s">
        <v>68</v>
      </c>
      <c r="H4" s="16">
        <f>2*15</f>
        <v>30</v>
      </c>
      <c r="I4" s="17">
        <v>359</v>
      </c>
      <c r="J4" s="16" t="s">
        <v>37</v>
      </c>
      <c r="K4" s="17">
        <f>H4+I4</f>
        <v>389</v>
      </c>
      <c r="L4" s="17">
        <f>K4</f>
        <v>389</v>
      </c>
      <c r="M4" s="25">
        <f>L4/(2*C4)</f>
        <v>0.307753164556962</v>
      </c>
    </row>
    <row r="5" spans="1:13" ht="12.75" customHeight="1">
      <c r="A5" s="12" t="s">
        <v>87</v>
      </c>
      <c r="B5" s="13" t="s">
        <v>1</v>
      </c>
      <c r="C5" s="13">
        <v>632</v>
      </c>
      <c r="D5" s="13" t="s">
        <v>105</v>
      </c>
      <c r="E5" s="14">
        <v>6</v>
      </c>
      <c r="F5" s="15" t="s">
        <v>32</v>
      </c>
      <c r="G5" s="18" t="s">
        <v>16</v>
      </c>
      <c r="H5" s="19"/>
      <c r="I5" s="20"/>
      <c r="J5" s="19"/>
      <c r="K5" s="20"/>
      <c r="L5" s="20"/>
      <c r="M5" s="20"/>
    </row>
    <row r="6" spans="1:13" ht="12.75" customHeight="1">
      <c r="A6" s="12" t="s">
        <v>87</v>
      </c>
      <c r="B6" s="13" t="s">
        <v>1</v>
      </c>
      <c r="C6" s="13">
        <v>632</v>
      </c>
      <c r="D6" s="13" t="s">
        <v>106</v>
      </c>
      <c r="E6" s="14">
        <v>30</v>
      </c>
      <c r="F6" s="15" t="s">
        <v>43</v>
      </c>
      <c r="G6" s="15" t="s">
        <v>44</v>
      </c>
      <c r="H6" s="16" t="s">
        <v>46</v>
      </c>
      <c r="I6" s="17">
        <v>250.4</v>
      </c>
      <c r="J6" s="16" t="s">
        <v>45</v>
      </c>
      <c r="K6" s="17">
        <f>I6</f>
        <v>250.4</v>
      </c>
      <c r="L6" s="17">
        <f>K6*1.179</f>
        <v>295.2216</v>
      </c>
      <c r="M6" s="25">
        <f>L6/(2*C6)</f>
        <v>0.23356139240506332</v>
      </c>
    </row>
    <row r="7" spans="1:13" ht="12.75" customHeight="1">
      <c r="A7" s="4" t="s">
        <v>88</v>
      </c>
      <c r="B7" s="5" t="s">
        <v>2</v>
      </c>
      <c r="C7" s="5">
        <v>1769</v>
      </c>
      <c r="D7" s="5" t="s">
        <v>105</v>
      </c>
      <c r="E7" s="6">
        <v>14</v>
      </c>
      <c r="F7" s="10" t="s">
        <v>18</v>
      </c>
      <c r="G7" s="7" t="s">
        <v>19</v>
      </c>
      <c r="H7" s="8">
        <f>2*69</f>
        <v>138</v>
      </c>
      <c r="I7" s="9">
        <v>2149</v>
      </c>
      <c r="J7" s="8" t="s">
        <v>17</v>
      </c>
      <c r="K7" s="9">
        <f>H7+I7</f>
        <v>2287</v>
      </c>
      <c r="L7" s="9">
        <f>K7/7.457</f>
        <v>306.6916990746949</v>
      </c>
      <c r="M7" s="26">
        <f>L7/(2*C7)</f>
        <v>0.08668504778821223</v>
      </c>
    </row>
    <row r="8" spans="1:13" ht="12.75" customHeight="1">
      <c r="A8" s="4" t="s">
        <v>88</v>
      </c>
      <c r="B8" s="5" t="s">
        <v>2</v>
      </c>
      <c r="C8" s="5">
        <v>1769</v>
      </c>
      <c r="D8" s="5" t="s">
        <v>107</v>
      </c>
      <c r="E8" s="6">
        <v>14</v>
      </c>
      <c r="F8" s="7" t="s">
        <v>69</v>
      </c>
      <c r="G8" s="7" t="s">
        <v>70</v>
      </c>
      <c r="H8" s="8">
        <f>2*12</f>
        <v>24</v>
      </c>
      <c r="I8" s="9">
        <v>215</v>
      </c>
      <c r="J8" s="8" t="s">
        <v>37</v>
      </c>
      <c r="K8" s="9">
        <f>H8+I8</f>
        <v>239</v>
      </c>
      <c r="L8" s="9">
        <f>K8</f>
        <v>239</v>
      </c>
      <c r="M8" s="26">
        <f>L8/(2*C8)</f>
        <v>0.06755228942905596</v>
      </c>
    </row>
    <row r="9" spans="1:13" ht="12.75" customHeight="1">
      <c r="A9" s="12" t="s">
        <v>97</v>
      </c>
      <c r="B9" s="13" t="s">
        <v>13</v>
      </c>
      <c r="C9" s="13">
        <v>341</v>
      </c>
      <c r="D9" s="13" t="s">
        <v>108</v>
      </c>
      <c r="E9" s="14">
        <v>24</v>
      </c>
      <c r="F9" s="15" t="s">
        <v>77</v>
      </c>
      <c r="G9" s="15" t="s">
        <v>78</v>
      </c>
      <c r="H9" s="16" t="s">
        <v>46</v>
      </c>
      <c r="I9" s="17">
        <v>179</v>
      </c>
      <c r="J9" s="16" t="s">
        <v>45</v>
      </c>
      <c r="K9" s="17">
        <v>179</v>
      </c>
      <c r="L9" s="17">
        <f>K9*1.179</f>
        <v>211.041</v>
      </c>
      <c r="M9" s="25">
        <f>L9/(2*C9)</f>
        <v>0.3094442815249267</v>
      </c>
    </row>
    <row r="10" spans="1:13" ht="12.75" customHeight="1">
      <c r="A10" s="12" t="s">
        <v>97</v>
      </c>
      <c r="B10" s="13" t="s">
        <v>12</v>
      </c>
      <c r="C10" s="13">
        <v>351</v>
      </c>
      <c r="D10" s="13" t="s">
        <v>109</v>
      </c>
      <c r="E10" s="14">
        <v>13</v>
      </c>
      <c r="F10" s="15" t="s">
        <v>40</v>
      </c>
      <c r="G10" s="15" t="s">
        <v>41</v>
      </c>
      <c r="H10" s="16">
        <v>22</v>
      </c>
      <c r="I10" s="17">
        <v>113.98</v>
      </c>
      <c r="J10" s="16" t="s">
        <v>37</v>
      </c>
      <c r="K10" s="17">
        <f>H10+I10</f>
        <v>135.98000000000002</v>
      </c>
      <c r="L10" s="17">
        <f>K10</f>
        <v>135.98000000000002</v>
      </c>
      <c r="M10" s="25">
        <f>L10/(2*C10)</f>
        <v>0.19370370370370374</v>
      </c>
    </row>
    <row r="11" spans="1:13" ht="12.75" customHeight="1">
      <c r="A11" s="12" t="s">
        <v>97</v>
      </c>
      <c r="B11" s="13" t="s">
        <v>12</v>
      </c>
      <c r="C11" s="13">
        <v>351</v>
      </c>
      <c r="D11" s="13" t="s">
        <v>105</v>
      </c>
      <c r="E11" s="14">
        <v>6</v>
      </c>
      <c r="F11" s="15" t="s">
        <v>29</v>
      </c>
      <c r="G11" s="15" t="s">
        <v>16</v>
      </c>
      <c r="H11" s="19"/>
      <c r="I11" s="20"/>
      <c r="J11" s="19"/>
      <c r="K11" s="20"/>
      <c r="L11" s="20"/>
      <c r="M11" s="20"/>
    </row>
    <row r="12" spans="1:13" ht="12.75" customHeight="1">
      <c r="A12" s="12" t="s">
        <v>97</v>
      </c>
      <c r="B12" s="13" t="s">
        <v>13</v>
      </c>
      <c r="C12" s="13">
        <v>341</v>
      </c>
      <c r="D12" s="13" t="s">
        <v>106</v>
      </c>
      <c r="E12" s="14">
        <v>19</v>
      </c>
      <c r="F12" s="15" t="s">
        <v>63</v>
      </c>
      <c r="G12" s="15" t="s">
        <v>64</v>
      </c>
      <c r="H12" s="16" t="s">
        <v>46</v>
      </c>
      <c r="I12" s="17">
        <v>250</v>
      </c>
      <c r="J12" s="16" t="s">
        <v>37</v>
      </c>
      <c r="K12" s="17">
        <v>250</v>
      </c>
      <c r="L12" s="17">
        <v>250</v>
      </c>
      <c r="M12" s="25">
        <f aca="true" t="shared" si="0" ref="M12:M19">L12/(2*C12)</f>
        <v>0.36656891495601174</v>
      </c>
    </row>
    <row r="13" spans="1:13" ht="12.75" customHeight="1">
      <c r="A13" s="4" t="s">
        <v>89</v>
      </c>
      <c r="B13" s="5" t="s">
        <v>3</v>
      </c>
      <c r="C13" s="5">
        <v>755</v>
      </c>
      <c r="D13" s="5" t="s">
        <v>110</v>
      </c>
      <c r="E13" s="6">
        <v>25</v>
      </c>
      <c r="F13" s="7" t="s">
        <v>71</v>
      </c>
      <c r="G13" s="7" t="s">
        <v>72</v>
      </c>
      <c r="H13" s="8" t="s">
        <v>46</v>
      </c>
      <c r="I13" s="9">
        <v>473</v>
      </c>
      <c r="J13" s="8" t="s">
        <v>37</v>
      </c>
      <c r="K13" s="9">
        <v>473</v>
      </c>
      <c r="L13" s="9">
        <f>K13</f>
        <v>473</v>
      </c>
      <c r="M13" s="26">
        <f t="shared" si="0"/>
        <v>0.3132450331125828</v>
      </c>
    </row>
    <row r="14" spans="1:13" ht="12.75" customHeight="1">
      <c r="A14" s="4" t="s">
        <v>89</v>
      </c>
      <c r="B14" s="5" t="s">
        <v>3</v>
      </c>
      <c r="C14" s="5">
        <v>755</v>
      </c>
      <c r="D14" s="5" t="s">
        <v>106</v>
      </c>
      <c r="E14" s="6">
        <v>30</v>
      </c>
      <c r="F14" s="7" t="s">
        <v>47</v>
      </c>
      <c r="G14" s="7" t="s">
        <v>48</v>
      </c>
      <c r="H14" s="8" t="s">
        <v>46</v>
      </c>
      <c r="I14" s="9">
        <v>292.8</v>
      </c>
      <c r="J14" s="8" t="s">
        <v>45</v>
      </c>
      <c r="K14" s="9">
        <f>I14</f>
        <v>292.8</v>
      </c>
      <c r="L14" s="9">
        <f>K14*1.179</f>
        <v>345.2112</v>
      </c>
      <c r="M14" s="26">
        <f t="shared" si="0"/>
        <v>0.22861668874172186</v>
      </c>
    </row>
    <row r="15" spans="1:13" ht="12.75" customHeight="1">
      <c r="A15" s="12" t="s">
        <v>91</v>
      </c>
      <c r="B15" s="13" t="s">
        <v>5</v>
      </c>
      <c r="C15" s="13">
        <v>620</v>
      </c>
      <c r="D15" s="13" t="s">
        <v>108</v>
      </c>
      <c r="E15" s="14">
        <v>19</v>
      </c>
      <c r="F15" s="15" t="s">
        <v>75</v>
      </c>
      <c r="G15" s="15" t="s">
        <v>76</v>
      </c>
      <c r="H15" s="16" t="s">
        <v>46</v>
      </c>
      <c r="I15" s="17">
        <v>273</v>
      </c>
      <c r="J15" s="16" t="s">
        <v>45</v>
      </c>
      <c r="K15" s="17">
        <v>273</v>
      </c>
      <c r="L15" s="17">
        <f>K15*1.179</f>
        <v>321.867</v>
      </c>
      <c r="M15" s="25">
        <f t="shared" si="0"/>
        <v>0.2595701612903226</v>
      </c>
    </row>
    <row r="16" spans="1:13" ht="12.75" customHeight="1">
      <c r="A16" s="12" t="s">
        <v>91</v>
      </c>
      <c r="B16" s="13" t="s">
        <v>5</v>
      </c>
      <c r="C16" s="13">
        <v>620</v>
      </c>
      <c r="D16" s="13" t="s">
        <v>106</v>
      </c>
      <c r="E16" s="14">
        <v>29</v>
      </c>
      <c r="F16" s="15" t="s">
        <v>51</v>
      </c>
      <c r="G16" s="15" t="s">
        <v>52</v>
      </c>
      <c r="H16" s="16" t="s">
        <v>46</v>
      </c>
      <c r="I16" s="17">
        <v>295.79</v>
      </c>
      <c r="J16" s="16" t="s">
        <v>37</v>
      </c>
      <c r="K16" s="17">
        <v>295.79</v>
      </c>
      <c r="L16" s="17">
        <f>K16</f>
        <v>295.79</v>
      </c>
      <c r="M16" s="25">
        <f t="shared" si="0"/>
        <v>0.23854032258064517</v>
      </c>
    </row>
    <row r="17" spans="1:13" ht="12.75" customHeight="1">
      <c r="A17" s="4" t="s">
        <v>93</v>
      </c>
      <c r="B17" s="5" t="s">
        <v>7</v>
      </c>
      <c r="C17" s="5">
        <v>678</v>
      </c>
      <c r="D17" s="5" t="s">
        <v>111</v>
      </c>
      <c r="E17" s="6">
        <v>28</v>
      </c>
      <c r="F17" s="7" t="s">
        <v>79</v>
      </c>
      <c r="G17" s="7" t="s">
        <v>56</v>
      </c>
      <c r="H17" s="8" t="s">
        <v>46</v>
      </c>
      <c r="I17" s="9">
        <v>511</v>
      </c>
      <c r="J17" s="8" t="s">
        <v>37</v>
      </c>
      <c r="K17" s="9">
        <v>511</v>
      </c>
      <c r="L17" s="9">
        <f>K17</f>
        <v>511</v>
      </c>
      <c r="M17" s="26">
        <f t="shared" si="0"/>
        <v>0.37684365781710916</v>
      </c>
    </row>
    <row r="18" spans="1:13" ht="12.75" customHeight="1">
      <c r="A18" s="4" t="s">
        <v>93</v>
      </c>
      <c r="B18" s="5" t="s">
        <v>7</v>
      </c>
      <c r="C18" s="5">
        <v>678</v>
      </c>
      <c r="D18" s="5" t="s">
        <v>106</v>
      </c>
      <c r="E18" s="6">
        <v>28</v>
      </c>
      <c r="F18" s="7" t="s">
        <v>55</v>
      </c>
      <c r="G18" s="7" t="s">
        <v>56</v>
      </c>
      <c r="H18" s="8" t="s">
        <v>46</v>
      </c>
      <c r="I18" s="9">
        <v>767</v>
      </c>
      <c r="J18" s="8" t="s">
        <v>37</v>
      </c>
      <c r="K18" s="9">
        <f>I18</f>
        <v>767</v>
      </c>
      <c r="L18" s="9">
        <f>K18</f>
        <v>767</v>
      </c>
      <c r="M18" s="26">
        <f t="shared" si="0"/>
        <v>0.5656342182890856</v>
      </c>
    </row>
    <row r="19" spans="1:13" ht="12.75" customHeight="1">
      <c r="A19" s="12" t="s">
        <v>94</v>
      </c>
      <c r="B19" s="13" t="s">
        <v>8</v>
      </c>
      <c r="C19" s="13">
        <v>898</v>
      </c>
      <c r="D19" s="13" t="s">
        <v>112</v>
      </c>
      <c r="E19" s="14">
        <v>25</v>
      </c>
      <c r="F19" s="15" t="s">
        <v>80</v>
      </c>
      <c r="G19" s="15" t="s">
        <v>81</v>
      </c>
      <c r="H19" s="16" t="s">
        <v>46</v>
      </c>
      <c r="I19" s="17">
        <v>565</v>
      </c>
      <c r="J19" s="16" t="s">
        <v>37</v>
      </c>
      <c r="K19" s="17">
        <v>565</v>
      </c>
      <c r="L19" s="17">
        <v>565</v>
      </c>
      <c r="M19" s="25">
        <f t="shared" si="0"/>
        <v>0.3145879732739421</v>
      </c>
    </row>
    <row r="20" spans="1:13" ht="12.75" customHeight="1">
      <c r="A20" s="12" t="s">
        <v>94</v>
      </c>
      <c r="B20" s="13" t="s">
        <v>8</v>
      </c>
      <c r="C20" s="13">
        <v>898</v>
      </c>
      <c r="D20" s="13" t="s">
        <v>105</v>
      </c>
      <c r="E20" s="14">
        <v>7</v>
      </c>
      <c r="F20" s="15" t="s">
        <v>26</v>
      </c>
      <c r="G20" s="15" t="s">
        <v>16</v>
      </c>
      <c r="H20" s="19"/>
      <c r="I20" s="20"/>
      <c r="J20" s="19"/>
      <c r="K20" s="20"/>
      <c r="L20" s="20"/>
      <c r="M20" s="20"/>
    </row>
    <row r="21" spans="1:13" ht="12.75" customHeight="1">
      <c r="A21" s="12" t="s">
        <v>94</v>
      </c>
      <c r="B21" s="13" t="s">
        <v>8</v>
      </c>
      <c r="C21" s="13">
        <v>898</v>
      </c>
      <c r="D21" s="13" t="s">
        <v>106</v>
      </c>
      <c r="E21" s="14">
        <v>54</v>
      </c>
      <c r="F21" s="15" t="s">
        <v>57</v>
      </c>
      <c r="G21" s="15" t="s">
        <v>58</v>
      </c>
      <c r="H21" s="16" t="s">
        <v>46</v>
      </c>
      <c r="I21" s="17">
        <v>329</v>
      </c>
      <c r="J21" s="16" t="s">
        <v>37</v>
      </c>
      <c r="K21" s="17">
        <v>329</v>
      </c>
      <c r="L21" s="17">
        <v>329</v>
      </c>
      <c r="M21" s="25">
        <f aca="true" t="shared" si="1" ref="M21:M35">L21/(2*C21)</f>
        <v>0.183184855233853</v>
      </c>
    </row>
    <row r="22" spans="1:13" ht="12.75" customHeight="1">
      <c r="A22" s="4" t="s">
        <v>95</v>
      </c>
      <c r="B22" s="5" t="s">
        <v>10</v>
      </c>
      <c r="C22" s="5">
        <v>980</v>
      </c>
      <c r="D22" s="5" t="s">
        <v>113</v>
      </c>
      <c r="E22" s="6">
        <v>40</v>
      </c>
      <c r="F22" s="7" t="s">
        <v>82</v>
      </c>
      <c r="G22" s="7" t="s">
        <v>83</v>
      </c>
      <c r="H22" s="8" t="s">
        <v>46</v>
      </c>
      <c r="I22" s="9">
        <v>394</v>
      </c>
      <c r="J22" s="8" t="s">
        <v>45</v>
      </c>
      <c r="K22" s="9">
        <v>394</v>
      </c>
      <c r="L22" s="9">
        <f>K22*1.179</f>
        <v>464.526</v>
      </c>
      <c r="M22" s="26">
        <f t="shared" si="1"/>
        <v>0.2370030612244898</v>
      </c>
    </row>
    <row r="23" spans="1:13" ht="12.75" customHeight="1">
      <c r="A23" s="4" t="s">
        <v>95</v>
      </c>
      <c r="B23" s="5" t="s">
        <v>9</v>
      </c>
      <c r="C23" s="5">
        <v>985</v>
      </c>
      <c r="D23" s="5" t="s">
        <v>109</v>
      </c>
      <c r="E23" s="6">
        <v>27</v>
      </c>
      <c r="F23" s="7" t="s">
        <v>33</v>
      </c>
      <c r="G23" s="7" t="s">
        <v>34</v>
      </c>
      <c r="H23" s="8">
        <v>28</v>
      </c>
      <c r="I23" s="9">
        <v>140.81</v>
      </c>
      <c r="J23" s="8" t="s">
        <v>37</v>
      </c>
      <c r="K23" s="9">
        <f>H23+I23</f>
        <v>168.81</v>
      </c>
      <c r="L23" s="9">
        <f>K23</f>
        <v>168.81</v>
      </c>
      <c r="M23" s="26">
        <f t="shared" si="1"/>
        <v>0.08569035532994924</v>
      </c>
    </row>
    <row r="24" spans="1:13" ht="12.75" customHeight="1">
      <c r="A24" s="4" t="s">
        <v>95</v>
      </c>
      <c r="B24" s="5" t="s">
        <v>9</v>
      </c>
      <c r="C24" s="5">
        <v>985</v>
      </c>
      <c r="D24" s="5" t="s">
        <v>105</v>
      </c>
      <c r="E24" s="6">
        <v>18</v>
      </c>
      <c r="F24" s="7" t="s">
        <v>27</v>
      </c>
      <c r="G24" s="7" t="s">
        <v>28</v>
      </c>
      <c r="H24" s="8">
        <f>2*69</f>
        <v>138</v>
      </c>
      <c r="I24" s="9">
        <v>1177</v>
      </c>
      <c r="J24" s="8" t="s">
        <v>17</v>
      </c>
      <c r="K24" s="9">
        <f>H24+I24</f>
        <v>1315</v>
      </c>
      <c r="L24" s="9">
        <f>K24/7.457</f>
        <v>176.34437441330294</v>
      </c>
      <c r="M24" s="26">
        <f t="shared" si="1"/>
        <v>0.08951491086969693</v>
      </c>
    </row>
    <row r="25" spans="1:13" ht="12.75" customHeight="1">
      <c r="A25" s="4" t="s">
        <v>95</v>
      </c>
      <c r="B25" s="5" t="s">
        <v>10</v>
      </c>
      <c r="C25" s="5">
        <v>980</v>
      </c>
      <c r="D25" s="5" t="s">
        <v>106</v>
      </c>
      <c r="E25" s="6">
        <v>39</v>
      </c>
      <c r="F25" s="7" t="s">
        <v>59</v>
      </c>
      <c r="G25" s="7" t="s">
        <v>60</v>
      </c>
      <c r="H25" s="8" t="s">
        <v>46</v>
      </c>
      <c r="I25" s="9">
        <v>424</v>
      </c>
      <c r="J25" s="8" t="s">
        <v>37</v>
      </c>
      <c r="K25" s="9">
        <v>424</v>
      </c>
      <c r="L25" s="9">
        <v>424</v>
      </c>
      <c r="M25" s="26">
        <f t="shared" si="1"/>
        <v>0.2163265306122449</v>
      </c>
    </row>
    <row r="26" spans="1:13" ht="12.75" customHeight="1">
      <c r="A26" s="12" t="s">
        <v>96</v>
      </c>
      <c r="B26" s="13" t="s">
        <v>11</v>
      </c>
      <c r="C26" s="13">
        <v>520</v>
      </c>
      <c r="D26" s="13" t="s">
        <v>105</v>
      </c>
      <c r="E26" s="14">
        <v>42</v>
      </c>
      <c r="F26" s="15" t="s">
        <v>30</v>
      </c>
      <c r="G26" s="15" t="s">
        <v>31</v>
      </c>
      <c r="H26" s="16">
        <f>2*69</f>
        <v>138</v>
      </c>
      <c r="I26" s="17">
        <v>1662</v>
      </c>
      <c r="J26" s="16" t="s">
        <v>17</v>
      </c>
      <c r="K26" s="17">
        <f>H26+I26</f>
        <v>1800</v>
      </c>
      <c r="L26" s="17">
        <f>K26/7.457</f>
        <v>241.3839345581333</v>
      </c>
      <c r="M26" s="25">
        <f t="shared" si="1"/>
        <v>0.23209993707512816</v>
      </c>
    </row>
    <row r="27" spans="1:13" ht="12.75" customHeight="1">
      <c r="A27" s="12" t="s">
        <v>96</v>
      </c>
      <c r="B27" s="13" t="s">
        <v>11</v>
      </c>
      <c r="C27" s="13">
        <v>520</v>
      </c>
      <c r="D27" s="13" t="s">
        <v>106</v>
      </c>
      <c r="E27" s="14">
        <v>83</v>
      </c>
      <c r="F27" s="15" t="s">
        <v>61</v>
      </c>
      <c r="G27" s="15" t="s">
        <v>62</v>
      </c>
      <c r="H27" s="16" t="s">
        <v>46</v>
      </c>
      <c r="I27" s="17">
        <v>224</v>
      </c>
      <c r="J27" s="16" t="s">
        <v>37</v>
      </c>
      <c r="K27" s="17">
        <v>224</v>
      </c>
      <c r="L27" s="17">
        <v>224</v>
      </c>
      <c r="M27" s="25">
        <f t="shared" si="1"/>
        <v>0.2153846153846154</v>
      </c>
    </row>
    <row r="28" spans="1:13" ht="12.75" customHeight="1">
      <c r="A28" s="4" t="s">
        <v>90</v>
      </c>
      <c r="B28" s="5" t="s">
        <v>4</v>
      </c>
      <c r="C28" s="5">
        <v>1004</v>
      </c>
      <c r="D28" s="5" t="s">
        <v>114</v>
      </c>
      <c r="E28" s="6">
        <v>35</v>
      </c>
      <c r="F28" s="7" t="s">
        <v>73</v>
      </c>
      <c r="G28" s="7" t="s">
        <v>74</v>
      </c>
      <c r="H28" s="8" t="s">
        <v>46</v>
      </c>
      <c r="I28" s="9">
        <v>648</v>
      </c>
      <c r="J28" s="8" t="s">
        <v>45</v>
      </c>
      <c r="K28" s="9">
        <v>648</v>
      </c>
      <c r="L28" s="9">
        <f>K28*1.179</f>
        <v>763.9920000000001</v>
      </c>
      <c r="M28" s="26">
        <f t="shared" si="1"/>
        <v>0.3804741035856574</v>
      </c>
    </row>
    <row r="29" spans="1:13" ht="12.75" customHeight="1">
      <c r="A29" s="4" t="s">
        <v>90</v>
      </c>
      <c r="B29" s="5" t="s">
        <v>4</v>
      </c>
      <c r="C29" s="5">
        <v>1004</v>
      </c>
      <c r="D29" s="5" t="s">
        <v>109</v>
      </c>
      <c r="E29" s="6">
        <v>7</v>
      </c>
      <c r="F29" s="11" t="s">
        <v>35</v>
      </c>
      <c r="G29" s="7" t="s">
        <v>36</v>
      </c>
      <c r="H29" s="8">
        <v>30</v>
      </c>
      <c r="I29" s="9">
        <v>258.48</v>
      </c>
      <c r="J29" s="8" t="s">
        <v>37</v>
      </c>
      <c r="K29" s="9">
        <f>H29+I29</f>
        <v>288.48</v>
      </c>
      <c r="L29" s="9">
        <f>K29</f>
        <v>288.48</v>
      </c>
      <c r="M29" s="26">
        <f t="shared" si="1"/>
        <v>0.14366533864541833</v>
      </c>
    </row>
    <row r="30" spans="1:13" ht="12.75" customHeight="1">
      <c r="A30" s="4" t="s">
        <v>90</v>
      </c>
      <c r="B30" s="5" t="s">
        <v>4</v>
      </c>
      <c r="C30" s="5">
        <v>1004</v>
      </c>
      <c r="D30" s="5" t="s">
        <v>106</v>
      </c>
      <c r="E30" s="6">
        <v>25</v>
      </c>
      <c r="F30" s="7" t="s">
        <v>49</v>
      </c>
      <c r="G30" s="7" t="s">
        <v>50</v>
      </c>
      <c r="H30" s="8" t="s">
        <v>46</v>
      </c>
      <c r="I30" s="9">
        <v>474.2</v>
      </c>
      <c r="J30" s="8" t="s">
        <v>45</v>
      </c>
      <c r="K30" s="9">
        <f>I30</f>
        <v>474.2</v>
      </c>
      <c r="L30" s="9">
        <f>K30*1.179</f>
        <v>559.0818</v>
      </c>
      <c r="M30" s="26">
        <f t="shared" si="1"/>
        <v>0.27842719123505977</v>
      </c>
    </row>
    <row r="31" spans="1:13" ht="12.75" customHeight="1">
      <c r="A31" s="12" t="s">
        <v>92</v>
      </c>
      <c r="B31" s="13" t="s">
        <v>6</v>
      </c>
      <c r="C31" s="13">
        <v>1535</v>
      </c>
      <c r="D31" s="13" t="s">
        <v>109</v>
      </c>
      <c r="E31" s="14">
        <v>7</v>
      </c>
      <c r="F31" s="15" t="s">
        <v>38</v>
      </c>
      <c r="G31" s="15" t="s">
        <v>39</v>
      </c>
      <c r="H31" s="16">
        <v>39</v>
      </c>
      <c r="I31" s="17">
        <v>231.98</v>
      </c>
      <c r="J31" s="16" t="s">
        <v>37</v>
      </c>
      <c r="K31" s="17">
        <f>H31+I31</f>
        <v>270.98</v>
      </c>
      <c r="L31" s="17">
        <f>K31</f>
        <v>270.98</v>
      </c>
      <c r="M31" s="25">
        <f t="shared" si="1"/>
        <v>0.0882671009771987</v>
      </c>
    </row>
    <row r="32" spans="1:13" ht="12.75" customHeight="1">
      <c r="A32" s="12" t="s">
        <v>92</v>
      </c>
      <c r="B32" s="13" t="s">
        <v>6</v>
      </c>
      <c r="C32" s="13">
        <v>1535</v>
      </c>
      <c r="D32" s="13" t="s">
        <v>105</v>
      </c>
      <c r="E32" s="14">
        <v>13</v>
      </c>
      <c r="F32" s="15" t="s">
        <v>24</v>
      </c>
      <c r="G32" s="15" t="s">
        <v>25</v>
      </c>
      <c r="H32" s="16">
        <f>2*69</f>
        <v>138</v>
      </c>
      <c r="I32" s="17">
        <v>2180</v>
      </c>
      <c r="J32" s="16" t="s">
        <v>17</v>
      </c>
      <c r="K32" s="17">
        <f>H32+I32</f>
        <v>2318</v>
      </c>
      <c r="L32" s="17">
        <f>K32/7.457</f>
        <v>310.84886683652945</v>
      </c>
      <c r="M32" s="25">
        <f t="shared" si="1"/>
        <v>0.10125370255261545</v>
      </c>
    </row>
    <row r="33" spans="1:13" ht="12.75" customHeight="1">
      <c r="A33" s="12" t="s">
        <v>92</v>
      </c>
      <c r="B33" s="13" t="s">
        <v>6</v>
      </c>
      <c r="C33" s="13">
        <v>1535</v>
      </c>
      <c r="D33" s="13" t="s">
        <v>106</v>
      </c>
      <c r="E33" s="14">
        <v>9</v>
      </c>
      <c r="F33" s="15" t="s">
        <v>53</v>
      </c>
      <c r="G33" s="15" t="s">
        <v>54</v>
      </c>
      <c r="H33" s="16" t="s">
        <v>46</v>
      </c>
      <c r="I33" s="16">
        <v>368</v>
      </c>
      <c r="J33" s="16" t="s">
        <v>37</v>
      </c>
      <c r="K33" s="17">
        <v>368</v>
      </c>
      <c r="L33" s="17">
        <f>K33</f>
        <v>368</v>
      </c>
      <c r="M33" s="25">
        <f t="shared" si="1"/>
        <v>0.11986970684039087</v>
      </c>
    </row>
    <row r="34" spans="1:13" ht="12.75" customHeight="1">
      <c r="A34" s="4" t="s">
        <v>98</v>
      </c>
      <c r="B34" s="5" t="s">
        <v>14</v>
      </c>
      <c r="C34" s="5">
        <v>950</v>
      </c>
      <c r="D34" s="5" t="s">
        <v>106</v>
      </c>
      <c r="E34" s="6">
        <v>13</v>
      </c>
      <c r="F34" s="7" t="s">
        <v>65</v>
      </c>
      <c r="G34" s="7" t="s">
        <v>66</v>
      </c>
      <c r="H34" s="8" t="s">
        <v>46</v>
      </c>
      <c r="I34" s="9">
        <v>459</v>
      </c>
      <c r="J34" s="8" t="s">
        <v>37</v>
      </c>
      <c r="K34" s="9">
        <v>459</v>
      </c>
      <c r="L34" s="9">
        <v>459</v>
      </c>
      <c r="M34" s="26">
        <f t="shared" si="1"/>
        <v>0.24157894736842106</v>
      </c>
    </row>
    <row r="35" spans="1:13" ht="12.75" customHeight="1">
      <c r="A35" s="4" t="s">
        <v>98</v>
      </c>
      <c r="B35" s="5" t="s">
        <v>14</v>
      </c>
      <c r="C35" s="5">
        <v>950</v>
      </c>
      <c r="D35" s="5" t="s">
        <v>15</v>
      </c>
      <c r="E35" s="6">
        <v>21</v>
      </c>
      <c r="F35" s="7" t="s">
        <v>65</v>
      </c>
      <c r="G35" s="7" t="s">
        <v>66</v>
      </c>
      <c r="H35" s="8" t="s">
        <v>46</v>
      </c>
      <c r="I35" s="9">
        <v>472</v>
      </c>
      <c r="J35" s="8" t="s">
        <v>84</v>
      </c>
      <c r="K35" s="9">
        <v>472</v>
      </c>
      <c r="L35" s="9">
        <f>K35/1.232</f>
        <v>383.1168831168831</v>
      </c>
      <c r="M35" s="26">
        <f t="shared" si="1"/>
        <v>0.20164046479835954</v>
      </c>
    </row>
    <row r="36" spans="1:13" ht="12.75" customHeight="1">
      <c r="A36" s="35" t="s">
        <v>103</v>
      </c>
      <c r="B36" s="31"/>
      <c r="C36" s="31"/>
      <c r="D36" s="31"/>
      <c r="E36" s="32"/>
      <c r="F36" s="32"/>
      <c r="G36" s="32"/>
      <c r="H36" s="33"/>
      <c r="I36" s="34"/>
      <c r="J36" s="33"/>
      <c r="K36" s="34"/>
      <c r="L36" s="34"/>
      <c r="M36" s="31"/>
    </row>
    <row r="37" spans="5:12" ht="12.75" customHeight="1">
      <c r="E37" s="1"/>
      <c r="F37" s="1"/>
      <c r="G37" s="1"/>
      <c r="H37" s="1"/>
      <c r="I37" s="1"/>
      <c r="J37" s="1"/>
      <c r="K37" s="1"/>
      <c r="L37" s="1"/>
    </row>
  </sheetData>
  <mergeCells count="1">
    <mergeCell ref="A1:M1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2013-06-12T11:34:01Z</cp:lastPrinted>
  <dcterms:created xsi:type="dcterms:W3CDTF">2007-11-27T15:20:26Z</dcterms:created>
  <dcterms:modified xsi:type="dcterms:W3CDTF">2013-06-12T11:34:16Z</dcterms:modified>
  <cp:category/>
  <cp:version/>
  <cp:contentType/>
  <cp:contentStatus/>
</cp:coreProperties>
</file>