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8680" windowHeight="16960" activeTab="0"/>
  </bookViews>
  <sheets>
    <sheet name="UK - LRH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<sst xmlns="http://schemas.openxmlformats.org/spreadsheetml/2006/main" count="54" uniqueCount="36">
  <si>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Airport (Airline)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</si>
  <si>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</si>
  <si>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</si>
  <si>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</si>
  <si>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</si>
  <si>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</si>
  <si>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</si>
  <si>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</si>
  <si>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</si>
  <si>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</si>
  <si>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</si>
  <si>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</si>
  <si>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</si>
  <si>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</si>
  <si>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vly / ytd</t>
  </si>
  <si>
    <t>BHX (Flybe)</t>
  </si>
  <si>
    <t>SOU (Flybe)</t>
  </si>
  <si>
    <t>BRS (easyJet)</t>
  </si>
  <si>
    <t>MAN (Flybe) 22.05.07</t>
  </si>
  <si>
    <t>LGW (easyJet) 14.07.07</t>
  </si>
  <si>
    <t>STN (Ryanair)</t>
  </si>
  <si>
    <t>Total La Rochelle 07</t>
  </si>
  <si>
    <t>% vly</t>
  </si>
  <si>
    <t>BRS (easyJet) 21.07.06</t>
  </si>
  <si>
    <t>*new*</t>
  </si>
  <si>
    <t>Total La Rochelle 06</t>
  </si>
  <si>
    <t>Total La Rochelle 05</t>
  </si>
  <si>
    <t>Total La Rochelle 04</t>
  </si>
  <si>
    <t>STN (buzz)</t>
  </si>
  <si>
    <t>STN (Ryanair 01.05)</t>
  </si>
  <si>
    <t>Total La Rochelle 03</t>
  </si>
  <si>
    <t>Total La Rochelle 02</t>
  </si>
  <si>
    <t>Total La Rochelle 01</t>
  </si>
  <si>
    <t>UK - La Rochelle (LRH)</t>
  </si>
  <si>
    <t>Source: UK CAA Airline Statistics</t>
  </si>
  <si>
    <t>©2007 anna.aero</t>
  </si>
</sst>
</file>

<file path=xl/styles.xml><?xml version="1.0" encoding="utf-8"?>
<styleSheet xmlns="http://schemas.openxmlformats.org/spreadsheetml/2006/main">
  <numFmts count="15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%"/>
  </numFmts>
  <fonts count="7">
    <font>
      <sz val="10"/>
      <name val="Verdana"/>
      <family val="0"/>
    </font>
    <font>
      <b/>
      <sz val="10"/>
      <name val="Verdana"/>
      <family val="0"/>
    </font>
    <font>
      <b/>
      <sz val="10"/>
      <color indexed="10"/>
      <name val="Verdana"/>
      <family val="2"/>
    </font>
    <font>
      <sz val="10"/>
      <color indexed="50"/>
      <name val="Verdana"/>
      <family val="2"/>
    </font>
    <font>
      <b/>
      <i/>
      <sz val="10"/>
      <color indexed="50"/>
      <name val="Verdana"/>
      <family val="2"/>
    </font>
    <font>
      <b/>
      <sz val="10"/>
      <color indexed="50"/>
      <name val="Verdana"/>
      <family val="2"/>
    </font>
    <font>
      <b/>
      <sz val="24"/>
      <color indexed="5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0" fontId="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9" fontId="1" fillId="3" borderId="0" xfId="19" applyFont="1" applyFill="1" applyBorder="1" applyAlignment="1">
      <alignment/>
    </xf>
    <xf numFmtId="9" fontId="2" fillId="3" borderId="0" xfId="19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70" fontId="5" fillId="2" borderId="6" xfId="0" applyNumberFormat="1" applyFont="1" applyFill="1" applyBorder="1" applyAlignment="1">
      <alignment horizontal="right"/>
    </xf>
    <xf numFmtId="170" fontId="1" fillId="0" borderId="7" xfId="0" applyNumberFormat="1" applyFont="1" applyBorder="1" applyAlignment="1">
      <alignment horizontal="right"/>
    </xf>
    <xf numFmtId="170" fontId="1" fillId="2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4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workbookViewId="0" topLeftCell="A1">
      <selection activeCell="G1" sqref="G1"/>
    </sheetView>
  </sheetViews>
  <sheetFormatPr defaultColWidth="11.00390625" defaultRowHeight="12.75"/>
  <cols>
    <col min="1" max="1" width="25.625" style="1" customWidth="1"/>
    <col min="2" max="2" width="8.125" style="1" customWidth="1"/>
    <col min="3" max="13" width="9.00390625" style="1" customWidth="1"/>
    <col min="14" max="14" width="9.375" style="1" customWidth="1"/>
    <col min="15" max="15" width="8.625" style="34" customWidth="1"/>
    <col min="16" max="16384" width="9.00390625" style="1" customWidth="1"/>
  </cols>
  <sheetData>
    <row r="1" ht="61.5" customHeight="1" thickBot="1"/>
    <row r="2" spans="1:15" s="40" customFormat="1" ht="30">
      <c r="A2" s="43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1"/>
    </row>
    <row r="3" spans="1:15" s="40" customFormat="1" ht="13.5" thickBot="1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2"/>
    </row>
    <row r="4" spans="1:15" ht="12.75">
      <c r="A4" s="21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6" t="s">
        <v>13</v>
      </c>
      <c r="O4" s="36" t="s">
        <v>14</v>
      </c>
    </row>
    <row r="5" spans="1:15" ht="12.75">
      <c r="A5" s="13" t="s">
        <v>15</v>
      </c>
      <c r="B5" s="30"/>
      <c r="C5" s="27"/>
      <c r="D5" s="25">
        <v>160</v>
      </c>
      <c r="E5" s="25">
        <v>929</v>
      </c>
      <c r="F5" s="25">
        <v>1080</v>
      </c>
      <c r="G5" s="25">
        <v>1490</v>
      </c>
      <c r="H5" s="25"/>
      <c r="I5" s="25"/>
      <c r="J5" s="25"/>
      <c r="K5" s="25"/>
      <c r="L5" s="26"/>
      <c r="M5" s="26"/>
      <c r="N5" s="8">
        <f aca="true" t="shared" si="0" ref="N5:N10">SUM(B5:M5)</f>
        <v>3659</v>
      </c>
      <c r="O5" s="28"/>
    </row>
    <row r="6" spans="1:15" ht="12.75">
      <c r="A6" s="13" t="s">
        <v>16</v>
      </c>
      <c r="B6" s="30"/>
      <c r="C6" s="27"/>
      <c r="D6" s="25">
        <v>295</v>
      </c>
      <c r="E6" s="25">
        <v>1832</v>
      </c>
      <c r="F6" s="25">
        <v>2133</v>
      </c>
      <c r="G6" s="25">
        <v>2231</v>
      </c>
      <c r="H6" s="25"/>
      <c r="I6" s="25"/>
      <c r="J6" s="25"/>
      <c r="K6" s="25"/>
      <c r="L6" s="26"/>
      <c r="M6" s="26"/>
      <c r="N6" s="8">
        <f t="shared" si="0"/>
        <v>6491</v>
      </c>
      <c r="O6" s="28"/>
    </row>
    <row r="7" spans="1:15" ht="12.75">
      <c r="A7" s="13" t="s">
        <v>17</v>
      </c>
      <c r="B7" s="30"/>
      <c r="C7" s="27"/>
      <c r="D7" s="27"/>
      <c r="E7" s="27"/>
      <c r="F7" s="25">
        <v>360</v>
      </c>
      <c r="G7" s="25">
        <v>3761</v>
      </c>
      <c r="H7" s="25"/>
      <c r="I7" s="25"/>
      <c r="J7" s="25"/>
      <c r="K7" s="25"/>
      <c r="L7" s="26"/>
      <c r="M7" s="26"/>
      <c r="N7" s="8">
        <f t="shared" si="0"/>
        <v>4121</v>
      </c>
      <c r="O7" s="28"/>
    </row>
    <row r="8" spans="1:15" ht="12.75">
      <c r="A8" s="13" t="s">
        <v>18</v>
      </c>
      <c r="B8" s="30"/>
      <c r="C8" s="27"/>
      <c r="D8" s="27"/>
      <c r="E8" s="27"/>
      <c r="F8" s="25">
        <v>281</v>
      </c>
      <c r="G8" s="25"/>
      <c r="H8" s="25"/>
      <c r="I8" s="25"/>
      <c r="J8" s="25"/>
      <c r="K8" s="25"/>
      <c r="L8" s="26"/>
      <c r="M8" s="26"/>
      <c r="N8" s="8">
        <f t="shared" si="0"/>
        <v>281</v>
      </c>
      <c r="O8" s="28"/>
    </row>
    <row r="9" spans="1:15" ht="12.75">
      <c r="A9" s="13" t="s">
        <v>19</v>
      </c>
      <c r="B9" s="30"/>
      <c r="C9" s="27"/>
      <c r="D9" s="27"/>
      <c r="E9" s="27"/>
      <c r="F9" s="27"/>
      <c r="G9" s="27"/>
      <c r="H9" s="25"/>
      <c r="I9" s="25"/>
      <c r="J9" s="25"/>
      <c r="K9" s="25"/>
      <c r="L9" s="26"/>
      <c r="M9" s="26"/>
      <c r="N9" s="8">
        <f t="shared" si="0"/>
        <v>0</v>
      </c>
      <c r="O9" s="28"/>
    </row>
    <row r="10" spans="1:15" ht="13.5" thickBot="1">
      <c r="A10" s="13" t="s">
        <v>20</v>
      </c>
      <c r="B10" s="24">
        <v>5609</v>
      </c>
      <c r="C10" s="25">
        <v>5968</v>
      </c>
      <c r="D10" s="25">
        <v>5827</v>
      </c>
      <c r="E10" s="25">
        <v>8094</v>
      </c>
      <c r="F10" s="25">
        <v>8750</v>
      </c>
      <c r="G10" s="25">
        <v>13000</v>
      </c>
      <c r="H10" s="25"/>
      <c r="I10" s="25"/>
      <c r="J10" s="25"/>
      <c r="K10" s="25"/>
      <c r="L10" s="25"/>
      <c r="M10" s="25"/>
      <c r="N10" s="8">
        <f t="shared" si="0"/>
        <v>47248</v>
      </c>
      <c r="O10" s="28"/>
    </row>
    <row r="11" spans="1:15" ht="13.5" thickBot="1">
      <c r="A11" s="18" t="s">
        <v>21</v>
      </c>
      <c r="B11" s="19">
        <f aca="true" t="shared" si="1" ref="B11:N11">SUM(B5:B10)</f>
        <v>5609</v>
      </c>
      <c r="C11" s="19">
        <f t="shared" si="1"/>
        <v>5968</v>
      </c>
      <c r="D11" s="19">
        <f t="shared" si="1"/>
        <v>6282</v>
      </c>
      <c r="E11" s="19">
        <f t="shared" si="1"/>
        <v>10855</v>
      </c>
      <c r="F11" s="19">
        <f t="shared" si="1"/>
        <v>12604</v>
      </c>
      <c r="G11" s="19">
        <f t="shared" si="1"/>
        <v>20482</v>
      </c>
      <c r="H11" s="19"/>
      <c r="I11" s="19"/>
      <c r="J11" s="19"/>
      <c r="K11" s="19"/>
      <c r="L11" s="19"/>
      <c r="M11" s="19"/>
      <c r="N11" s="20">
        <f t="shared" si="1"/>
        <v>61800</v>
      </c>
      <c r="O11" s="31">
        <f>N11/SUM(B18:G18)-1</f>
        <v>0.10021185309145286</v>
      </c>
    </row>
    <row r="12" spans="1:15" ht="12.75">
      <c r="A12" s="21" t="s">
        <v>22</v>
      </c>
      <c r="B12" s="22">
        <f aca="true" t="shared" si="2" ref="B12:G12">(B11/B18)-1</f>
        <v>0.016491482421167047</v>
      </c>
      <c r="C12" s="23">
        <f t="shared" si="2"/>
        <v>-0.04573073233130798</v>
      </c>
      <c r="D12" s="23">
        <f t="shared" si="2"/>
        <v>-0.06294749403341293</v>
      </c>
      <c r="E12" s="22">
        <f t="shared" si="2"/>
        <v>0.029983869437328003</v>
      </c>
      <c r="F12" s="22">
        <f t="shared" si="2"/>
        <v>0.07570197149440983</v>
      </c>
      <c r="G12" s="22">
        <f t="shared" si="2"/>
        <v>0.3266403264460134</v>
      </c>
      <c r="H12" s="22"/>
      <c r="I12" s="22"/>
      <c r="J12" s="22"/>
      <c r="K12" s="22"/>
      <c r="L12" s="22"/>
      <c r="M12" s="22"/>
      <c r="N12" s="8"/>
      <c r="O12" s="28"/>
    </row>
    <row r="13" spans="1:15" s="12" customFormat="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1:15" ht="12.75">
      <c r="A14" s="13" t="s">
        <v>15</v>
      </c>
      <c r="B14" s="30"/>
      <c r="C14" s="27"/>
      <c r="D14" s="25">
        <v>102</v>
      </c>
      <c r="E14" s="25">
        <v>1038</v>
      </c>
      <c r="F14" s="25">
        <v>1209</v>
      </c>
      <c r="G14" s="25">
        <v>1940</v>
      </c>
      <c r="H14" s="25">
        <v>2281</v>
      </c>
      <c r="I14" s="25">
        <v>2523</v>
      </c>
      <c r="J14" s="25">
        <v>1921</v>
      </c>
      <c r="K14" s="25">
        <v>1036</v>
      </c>
      <c r="L14" s="27"/>
      <c r="M14" s="27"/>
      <c r="N14" s="8">
        <f>SUM(B14:M14)</f>
        <v>12050</v>
      </c>
      <c r="O14" s="28">
        <f>N14/N21-1</f>
        <v>-0.40254846546680545</v>
      </c>
    </row>
    <row r="15" spans="1:15" ht="12.75">
      <c r="A15" s="13" t="s">
        <v>16</v>
      </c>
      <c r="B15" s="30"/>
      <c r="C15" s="27"/>
      <c r="D15" s="27"/>
      <c r="E15" s="25">
        <v>985</v>
      </c>
      <c r="F15" s="25">
        <v>1636</v>
      </c>
      <c r="G15" s="25">
        <v>2586</v>
      </c>
      <c r="H15" s="25">
        <v>3216</v>
      </c>
      <c r="I15" s="25">
        <v>3665</v>
      </c>
      <c r="J15" s="25">
        <v>2817</v>
      </c>
      <c r="K15" s="25">
        <v>1215</v>
      </c>
      <c r="L15" s="27"/>
      <c r="M15" s="27"/>
      <c r="N15" s="8">
        <f>SUM(B15:M15)</f>
        <v>16120</v>
      </c>
      <c r="O15" s="28">
        <f>N15/N22-1</f>
        <v>-0.10983488872936109</v>
      </c>
    </row>
    <row r="16" spans="1:15" ht="12.75">
      <c r="A16" s="13" t="s">
        <v>23</v>
      </c>
      <c r="B16" s="30"/>
      <c r="C16" s="27"/>
      <c r="D16" s="27"/>
      <c r="E16" s="27"/>
      <c r="F16" s="27"/>
      <c r="G16" s="27"/>
      <c r="H16" s="25">
        <v>1593</v>
      </c>
      <c r="I16" s="25">
        <v>4515</v>
      </c>
      <c r="J16" s="25">
        <v>3643</v>
      </c>
      <c r="K16" s="25">
        <v>3346</v>
      </c>
      <c r="L16" s="27"/>
      <c r="M16" s="27"/>
      <c r="N16" s="8">
        <f>SUM(B16:M16)</f>
        <v>13097</v>
      </c>
      <c r="O16" s="28" t="s">
        <v>24</v>
      </c>
    </row>
    <row r="17" spans="1:15" ht="13.5" thickBot="1">
      <c r="A17" s="13" t="s">
        <v>20</v>
      </c>
      <c r="B17" s="24">
        <v>5518</v>
      </c>
      <c r="C17" s="25">
        <v>6254</v>
      </c>
      <c r="D17" s="25">
        <v>6602</v>
      </c>
      <c r="E17" s="25">
        <v>8516</v>
      </c>
      <c r="F17" s="25">
        <v>8872</v>
      </c>
      <c r="G17" s="25">
        <v>10913</v>
      </c>
      <c r="H17" s="25">
        <v>11365</v>
      </c>
      <c r="I17" s="25">
        <v>11797</v>
      </c>
      <c r="J17" s="25">
        <v>9503</v>
      </c>
      <c r="K17" s="25">
        <v>8558</v>
      </c>
      <c r="L17" s="25">
        <v>6072</v>
      </c>
      <c r="M17" s="25">
        <v>6529</v>
      </c>
      <c r="N17" s="8">
        <f>SUM(B17:M17)</f>
        <v>100499</v>
      </c>
      <c r="O17" s="28">
        <f>N17/N23-1</f>
        <v>0.2472727272727273</v>
      </c>
    </row>
    <row r="18" spans="1:15" ht="13.5" thickBot="1">
      <c r="A18" s="18" t="s">
        <v>25</v>
      </c>
      <c r="B18" s="19">
        <f aca="true" t="shared" si="3" ref="B18:N18">SUM(B14:B17)</f>
        <v>5518</v>
      </c>
      <c r="C18" s="19">
        <f t="shared" si="3"/>
        <v>6254</v>
      </c>
      <c r="D18" s="19">
        <f t="shared" si="3"/>
        <v>6704</v>
      </c>
      <c r="E18" s="19">
        <f t="shared" si="3"/>
        <v>10539</v>
      </c>
      <c r="F18" s="19">
        <f t="shared" si="3"/>
        <v>11717</v>
      </c>
      <c r="G18" s="19">
        <f t="shared" si="3"/>
        <v>15439</v>
      </c>
      <c r="H18" s="19">
        <f t="shared" si="3"/>
        <v>18455</v>
      </c>
      <c r="I18" s="19">
        <f t="shared" si="3"/>
        <v>22500</v>
      </c>
      <c r="J18" s="19">
        <f t="shared" si="3"/>
        <v>17884</v>
      </c>
      <c r="K18" s="19">
        <f t="shared" si="3"/>
        <v>14155</v>
      </c>
      <c r="L18" s="19">
        <f t="shared" si="3"/>
        <v>6072</v>
      </c>
      <c r="M18" s="19">
        <f t="shared" si="3"/>
        <v>6529</v>
      </c>
      <c r="N18" s="20">
        <f t="shared" si="3"/>
        <v>141766</v>
      </c>
      <c r="O18" s="31">
        <f>N18/N24-1</f>
        <v>0.19278436387806797</v>
      </c>
    </row>
    <row r="19" spans="1:15" ht="12.75">
      <c r="A19" s="21" t="s">
        <v>22</v>
      </c>
      <c r="B19" s="22"/>
      <c r="C19" s="22"/>
      <c r="D19" s="22"/>
      <c r="E19" s="22">
        <f aca="true" t="shared" si="4" ref="E19:M19">(E18/E24)-1</f>
        <v>0.5475770925110133</v>
      </c>
      <c r="F19" s="23">
        <f t="shared" si="4"/>
        <v>-0.13813902169915415</v>
      </c>
      <c r="G19" s="23">
        <f t="shared" si="4"/>
        <v>-0.05288019139930067</v>
      </c>
      <c r="H19" s="23">
        <f t="shared" si="4"/>
        <v>-0.0543656486985038</v>
      </c>
      <c r="I19" s="22">
        <f t="shared" si="4"/>
        <v>0.11491006392151037</v>
      </c>
      <c r="J19" s="22">
        <f t="shared" si="4"/>
        <v>0.09121972054426752</v>
      </c>
      <c r="K19" s="22">
        <f t="shared" si="4"/>
        <v>0.1287878787878789</v>
      </c>
      <c r="L19" s="23">
        <f t="shared" si="4"/>
        <v>-0.08650519031141868</v>
      </c>
      <c r="M19" s="23">
        <f t="shared" si="4"/>
        <v>-0.0012238029677221762</v>
      </c>
      <c r="N19" s="8"/>
      <c r="O19" s="28"/>
    </row>
    <row r="20" spans="1:15" ht="12.75">
      <c r="A20" s="3"/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28"/>
    </row>
    <row r="21" spans="1:15" ht="12.75">
      <c r="A21" s="13" t="s">
        <v>15</v>
      </c>
      <c r="B21" s="30"/>
      <c r="C21" s="27"/>
      <c r="D21" s="25">
        <v>149</v>
      </c>
      <c r="E21" s="25">
        <v>1473</v>
      </c>
      <c r="F21" s="25">
        <v>2297</v>
      </c>
      <c r="G21" s="25">
        <v>2858</v>
      </c>
      <c r="H21" s="25">
        <v>3837</v>
      </c>
      <c r="I21" s="25">
        <v>4441</v>
      </c>
      <c r="J21" s="25">
        <v>3277</v>
      </c>
      <c r="K21" s="25">
        <v>1837</v>
      </c>
      <c r="L21" s="27"/>
      <c r="M21" s="27"/>
      <c r="N21" s="8">
        <f>SUM(B21:M21)</f>
        <v>20169</v>
      </c>
      <c r="O21" s="28" t="s">
        <v>24</v>
      </c>
    </row>
    <row r="22" spans="1:15" ht="12.75">
      <c r="A22" s="13" t="s">
        <v>16</v>
      </c>
      <c r="B22" s="30"/>
      <c r="C22" s="27"/>
      <c r="D22" s="25">
        <v>188</v>
      </c>
      <c r="E22" s="25">
        <v>1431</v>
      </c>
      <c r="F22" s="25">
        <v>2177</v>
      </c>
      <c r="G22" s="25">
        <v>2562</v>
      </c>
      <c r="H22" s="25">
        <v>3572</v>
      </c>
      <c r="I22" s="25">
        <v>3822</v>
      </c>
      <c r="J22" s="25">
        <v>2859</v>
      </c>
      <c r="K22" s="25">
        <v>1498</v>
      </c>
      <c r="L22" s="27"/>
      <c r="M22" s="27"/>
      <c r="N22" s="8">
        <f>SUM(B22:M22)</f>
        <v>18109</v>
      </c>
      <c r="O22" s="28">
        <f>N22/N27-1</f>
        <v>0.052298216049741386</v>
      </c>
    </row>
    <row r="23" spans="1:15" ht="13.5" thickBot="1">
      <c r="A23" s="13" t="s">
        <v>20</v>
      </c>
      <c r="B23" s="30"/>
      <c r="C23" s="27"/>
      <c r="D23" s="27"/>
      <c r="E23" s="25">
        <v>3906</v>
      </c>
      <c r="F23" s="25">
        <v>9121</v>
      </c>
      <c r="G23" s="25">
        <v>10881</v>
      </c>
      <c r="H23" s="25">
        <v>12107</v>
      </c>
      <c r="I23" s="25">
        <v>11918</v>
      </c>
      <c r="J23" s="25">
        <v>10253</v>
      </c>
      <c r="K23" s="25">
        <v>9205</v>
      </c>
      <c r="L23" s="25">
        <v>6647</v>
      </c>
      <c r="M23" s="25">
        <v>6537</v>
      </c>
      <c r="N23" s="8">
        <f>SUM(B23:M23)</f>
        <v>80575</v>
      </c>
      <c r="O23" s="28">
        <f>N23/N28-1</f>
        <v>0.12251152812025468</v>
      </c>
    </row>
    <row r="24" spans="1:15" ht="13.5" thickBot="1">
      <c r="A24" s="18" t="s">
        <v>26</v>
      </c>
      <c r="B24" s="19">
        <f>SUM(B21:B23)</f>
        <v>0</v>
      </c>
      <c r="C24" s="19">
        <f aca="true" t="shared" si="5" ref="C24:M24">SUM(C21:C23)</f>
        <v>0</v>
      </c>
      <c r="D24" s="19">
        <f t="shared" si="5"/>
        <v>337</v>
      </c>
      <c r="E24" s="19">
        <f t="shared" si="5"/>
        <v>6810</v>
      </c>
      <c r="F24" s="19">
        <f t="shared" si="5"/>
        <v>13595</v>
      </c>
      <c r="G24" s="19">
        <f t="shared" si="5"/>
        <v>16301</v>
      </c>
      <c r="H24" s="19">
        <f t="shared" si="5"/>
        <v>19516</v>
      </c>
      <c r="I24" s="19">
        <f t="shared" si="5"/>
        <v>20181</v>
      </c>
      <c r="J24" s="19">
        <f t="shared" si="5"/>
        <v>16389</v>
      </c>
      <c r="K24" s="19">
        <f t="shared" si="5"/>
        <v>12540</v>
      </c>
      <c r="L24" s="19">
        <f t="shared" si="5"/>
        <v>6647</v>
      </c>
      <c r="M24" s="19">
        <f t="shared" si="5"/>
        <v>6537</v>
      </c>
      <c r="N24" s="20">
        <f>SUM(N21:N23)</f>
        <v>118853</v>
      </c>
      <c r="O24" s="31">
        <f>N24/N29-1</f>
        <v>0.3355770311270929</v>
      </c>
    </row>
    <row r="25" spans="1:15" ht="12.75">
      <c r="A25" s="21" t="s">
        <v>22</v>
      </c>
      <c r="B25" s="23">
        <f aca="true" t="shared" si="6" ref="B25:L25">(B24/B29)-1</f>
        <v>-1</v>
      </c>
      <c r="C25" s="23">
        <f t="shared" si="6"/>
        <v>-1</v>
      </c>
      <c r="D25" s="23">
        <f t="shared" si="6"/>
        <v>-0.9443343244136109</v>
      </c>
      <c r="E25" s="22">
        <f t="shared" si="6"/>
        <v>0.13613613613613618</v>
      </c>
      <c r="F25" s="22">
        <f t="shared" si="6"/>
        <v>0.8401461829994585</v>
      </c>
      <c r="G25" s="22">
        <f t="shared" si="6"/>
        <v>0.6841615869407998</v>
      </c>
      <c r="H25" s="22">
        <f t="shared" si="6"/>
        <v>0.3926073926073925</v>
      </c>
      <c r="I25" s="22">
        <f t="shared" si="6"/>
        <v>0.39535366106616876</v>
      </c>
      <c r="J25" s="22">
        <f t="shared" si="6"/>
        <v>0.40835266821345706</v>
      </c>
      <c r="K25" s="22">
        <f t="shared" si="6"/>
        <v>0.27737598044209033</v>
      </c>
      <c r="L25" s="22">
        <f t="shared" si="6"/>
        <v>13.481481481481481</v>
      </c>
      <c r="M25" s="22"/>
      <c r="N25" s="8"/>
      <c r="O25" s="28"/>
    </row>
    <row r="26" spans="1:15" ht="12.75">
      <c r="A26" s="3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28"/>
    </row>
    <row r="27" spans="1:15" ht="12.75">
      <c r="A27" s="13" t="s">
        <v>16</v>
      </c>
      <c r="B27" s="24"/>
      <c r="C27" s="25"/>
      <c r="D27" s="25"/>
      <c r="E27" s="25"/>
      <c r="F27" s="25"/>
      <c r="G27" s="25">
        <v>881</v>
      </c>
      <c r="H27" s="25">
        <v>4514</v>
      </c>
      <c r="I27" s="25">
        <v>5148</v>
      </c>
      <c r="J27" s="25">
        <v>3726</v>
      </c>
      <c r="K27" s="25">
        <v>2481</v>
      </c>
      <c r="L27" s="25">
        <v>459</v>
      </c>
      <c r="M27" s="27"/>
      <c r="N27" s="8">
        <f>SUM(B27:M27)</f>
        <v>17209</v>
      </c>
      <c r="O27" s="28" t="s">
        <v>24</v>
      </c>
    </row>
    <row r="28" spans="1:15" ht="13.5" thickBot="1">
      <c r="A28" s="13" t="s">
        <v>20</v>
      </c>
      <c r="B28" s="24">
        <v>4137</v>
      </c>
      <c r="C28" s="25">
        <v>5348</v>
      </c>
      <c r="D28" s="25">
        <v>6054</v>
      </c>
      <c r="E28" s="25">
        <v>5994</v>
      </c>
      <c r="F28" s="25">
        <v>7388</v>
      </c>
      <c r="G28" s="25">
        <v>8798</v>
      </c>
      <c r="H28" s="25">
        <v>9500</v>
      </c>
      <c r="I28" s="25">
        <v>9315</v>
      </c>
      <c r="J28" s="25">
        <v>7911</v>
      </c>
      <c r="K28" s="25">
        <v>7336</v>
      </c>
      <c r="L28" s="27"/>
      <c r="M28" s="27"/>
      <c r="N28" s="8">
        <f>SUM(B28:M28)</f>
        <v>71781</v>
      </c>
      <c r="O28" s="28">
        <f>N28/N33-1</f>
        <v>0.6072412171693424</v>
      </c>
    </row>
    <row r="29" spans="1:15" ht="13.5" thickBot="1">
      <c r="A29" s="18" t="s">
        <v>27</v>
      </c>
      <c r="B29" s="19">
        <f>SUM(B27:B28)</f>
        <v>4137</v>
      </c>
      <c r="C29" s="19">
        <f aca="true" t="shared" si="7" ref="C29:M29">SUM(C27:C28)</f>
        <v>5348</v>
      </c>
      <c r="D29" s="19">
        <f t="shared" si="7"/>
        <v>6054</v>
      </c>
      <c r="E29" s="19">
        <f t="shared" si="7"/>
        <v>5994</v>
      </c>
      <c r="F29" s="19">
        <f t="shared" si="7"/>
        <v>7388</v>
      </c>
      <c r="G29" s="19">
        <f t="shared" si="7"/>
        <v>9679</v>
      </c>
      <c r="H29" s="19">
        <f t="shared" si="7"/>
        <v>14014</v>
      </c>
      <c r="I29" s="19">
        <f t="shared" si="7"/>
        <v>14463</v>
      </c>
      <c r="J29" s="19">
        <f t="shared" si="7"/>
        <v>11637</v>
      </c>
      <c r="K29" s="19">
        <f t="shared" si="7"/>
        <v>9817</v>
      </c>
      <c r="L29" s="19">
        <f t="shared" si="7"/>
        <v>459</v>
      </c>
      <c r="M29" s="19">
        <f t="shared" si="7"/>
        <v>0</v>
      </c>
      <c r="N29" s="20">
        <f>SUM(N27:N28)</f>
        <v>88990</v>
      </c>
      <c r="O29" s="31">
        <f>N29/N34-1</f>
        <v>0.7216429027452649</v>
      </c>
    </row>
    <row r="30" spans="1:15" ht="12.75">
      <c r="A30" s="21" t="s">
        <v>22</v>
      </c>
      <c r="B30" s="22">
        <f>(B29/B34)-1</f>
        <v>0.9747016706443914</v>
      </c>
      <c r="C30" s="22">
        <f>(C29/C34)-1</f>
        <v>1.5699183085055264</v>
      </c>
      <c r="D30" s="22">
        <f>(D29/D34)-1</f>
        <v>1.1227208976157081</v>
      </c>
      <c r="E30" s="22"/>
      <c r="F30" s="22">
        <f aca="true" t="shared" si="8" ref="F30:M30">(F29/F34)-1</f>
        <v>0.3796451914098973</v>
      </c>
      <c r="G30" s="22">
        <f t="shared" si="8"/>
        <v>0.7317945965288961</v>
      </c>
      <c r="H30" s="22">
        <f t="shared" si="8"/>
        <v>1.2000000000000002</v>
      </c>
      <c r="I30" s="22">
        <f t="shared" si="8"/>
        <v>1.2605501719287275</v>
      </c>
      <c r="J30" s="22">
        <f t="shared" si="8"/>
        <v>0.9505531344284277</v>
      </c>
      <c r="K30" s="22">
        <f t="shared" si="8"/>
        <v>0.7691475941611101</v>
      </c>
      <c r="L30" s="23">
        <f t="shared" si="8"/>
        <v>-0.9088381330685203</v>
      </c>
      <c r="M30" s="23">
        <f t="shared" si="8"/>
        <v>-1</v>
      </c>
      <c r="N30" s="8"/>
      <c r="O30" s="32"/>
    </row>
    <row r="31" spans="1:15" ht="12.75">
      <c r="A31" s="13"/>
      <c r="B31" s="2"/>
      <c r="C31" s="2"/>
      <c r="D31" s="2"/>
      <c r="E31" s="2"/>
      <c r="F31" s="2"/>
      <c r="G31" s="14"/>
      <c r="H31" s="2"/>
      <c r="I31" s="2"/>
      <c r="J31" s="2"/>
      <c r="K31" s="2"/>
      <c r="L31" s="2"/>
      <c r="M31" s="2"/>
      <c r="N31" s="15"/>
      <c r="O31" s="15"/>
    </row>
    <row r="32" spans="1:15" s="29" customFormat="1" ht="12.75">
      <c r="A32" s="13" t="s">
        <v>28</v>
      </c>
      <c r="B32" s="24">
        <v>2095</v>
      </c>
      <c r="C32" s="25">
        <v>2081</v>
      </c>
      <c r="D32" s="25">
        <v>2852</v>
      </c>
      <c r="E32" s="27"/>
      <c r="F32" s="27"/>
      <c r="G32" s="27"/>
      <c r="H32" s="27"/>
      <c r="I32" s="27"/>
      <c r="J32" s="27"/>
      <c r="K32" s="27"/>
      <c r="L32" s="27"/>
      <c r="M32" s="27"/>
      <c r="N32" s="8">
        <f>SUM(B32:M32)</f>
        <v>7028</v>
      </c>
      <c r="O32" s="28">
        <f>N32/N37-1</f>
        <v>-0.8733762138983479</v>
      </c>
    </row>
    <row r="33" spans="1:15" s="29" customFormat="1" ht="13.5" thickBot="1">
      <c r="A33" s="13" t="s">
        <v>29</v>
      </c>
      <c r="B33" s="24"/>
      <c r="C33" s="25"/>
      <c r="D33" s="25"/>
      <c r="E33" s="25"/>
      <c r="F33" s="25">
        <v>5355</v>
      </c>
      <c r="G33" s="25">
        <v>5589</v>
      </c>
      <c r="H33" s="25">
        <v>6370</v>
      </c>
      <c r="I33" s="25">
        <v>6398</v>
      </c>
      <c r="J33" s="26">
        <v>5966</v>
      </c>
      <c r="K33" s="25">
        <v>5549</v>
      </c>
      <c r="L33" s="25">
        <v>5035</v>
      </c>
      <c r="M33" s="25">
        <v>4399</v>
      </c>
      <c r="N33" s="8">
        <f>SUM(B33:M33)</f>
        <v>44661</v>
      </c>
      <c r="O33" s="28" t="s">
        <v>24</v>
      </c>
    </row>
    <row r="34" spans="1:15" ht="13.5" thickBot="1">
      <c r="A34" s="18" t="s">
        <v>30</v>
      </c>
      <c r="B34" s="19">
        <f aca="true" t="shared" si="9" ref="B34:N34">SUM(B32:B33)</f>
        <v>2095</v>
      </c>
      <c r="C34" s="19">
        <f t="shared" si="9"/>
        <v>2081</v>
      </c>
      <c r="D34" s="19">
        <f t="shared" si="9"/>
        <v>2852</v>
      </c>
      <c r="E34" s="19">
        <f t="shared" si="9"/>
        <v>0</v>
      </c>
      <c r="F34" s="19">
        <f t="shared" si="9"/>
        <v>5355</v>
      </c>
      <c r="G34" s="19">
        <f t="shared" si="9"/>
        <v>5589</v>
      </c>
      <c r="H34" s="19">
        <f t="shared" si="9"/>
        <v>6370</v>
      </c>
      <c r="I34" s="19">
        <f t="shared" si="9"/>
        <v>6398</v>
      </c>
      <c r="J34" s="19">
        <f t="shared" si="9"/>
        <v>5966</v>
      </c>
      <c r="K34" s="19">
        <f t="shared" si="9"/>
        <v>5549</v>
      </c>
      <c r="L34" s="19">
        <f t="shared" si="9"/>
        <v>5035</v>
      </c>
      <c r="M34" s="19">
        <f t="shared" si="9"/>
        <v>4399</v>
      </c>
      <c r="N34" s="20">
        <f t="shared" si="9"/>
        <v>51689</v>
      </c>
      <c r="O34" s="31">
        <f>N34/N38-1</f>
        <v>-0.06871700628794841</v>
      </c>
    </row>
    <row r="35" spans="1:15" ht="12.75">
      <c r="A35" s="21" t="s">
        <v>22</v>
      </c>
      <c r="B35" s="22">
        <f>B34/B38-1</f>
        <v>0.40415549597855227</v>
      </c>
      <c r="C35" s="22">
        <f aca="true" t="shared" si="10" ref="C35:M35">C34/C38-1</f>
        <v>0.219812426729191</v>
      </c>
      <c r="D35" s="22">
        <f t="shared" si="10"/>
        <v>0.16360669114647086</v>
      </c>
      <c r="E35" s="23">
        <f t="shared" si="10"/>
        <v>-1</v>
      </c>
      <c r="F35" s="23">
        <f t="shared" si="10"/>
        <v>-0.022631867129038197</v>
      </c>
      <c r="G35" s="23">
        <f t="shared" si="10"/>
        <v>-0.03538142906454955</v>
      </c>
      <c r="H35" s="23">
        <f t="shared" si="10"/>
        <v>-0.27382580939352485</v>
      </c>
      <c r="I35" s="23">
        <f t="shared" si="10"/>
        <v>-0.38207456055630673</v>
      </c>
      <c r="J35" s="22">
        <f t="shared" si="10"/>
        <v>0.009988149652954137</v>
      </c>
      <c r="K35" s="22">
        <f t="shared" si="10"/>
        <v>0.4073040831853918</v>
      </c>
      <c r="L35" s="22">
        <f t="shared" si="10"/>
        <v>1.040940413457641</v>
      </c>
      <c r="M35" s="22">
        <f t="shared" si="10"/>
        <v>0.3721147847785402</v>
      </c>
      <c r="N35" s="8"/>
      <c r="O35" s="32"/>
    </row>
    <row r="36" spans="1:15" ht="12.7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"/>
      <c r="O36" s="15"/>
    </row>
    <row r="37" spans="1:15" ht="13.5" thickBot="1">
      <c r="A37" s="13" t="s">
        <v>28</v>
      </c>
      <c r="B37" s="24">
        <v>1492</v>
      </c>
      <c r="C37" s="25">
        <v>1706</v>
      </c>
      <c r="D37" s="25">
        <v>2451</v>
      </c>
      <c r="E37" s="25">
        <v>3932</v>
      </c>
      <c r="F37" s="25">
        <v>5479</v>
      </c>
      <c r="G37" s="25">
        <v>5794</v>
      </c>
      <c r="H37" s="25">
        <v>8772</v>
      </c>
      <c r="I37" s="25">
        <v>10354</v>
      </c>
      <c r="J37" s="25">
        <v>5907</v>
      </c>
      <c r="K37" s="25">
        <v>3943</v>
      </c>
      <c r="L37" s="25">
        <v>2467</v>
      </c>
      <c r="M37" s="25">
        <v>3206</v>
      </c>
      <c r="N37" s="8">
        <f>SUM(B37:M37)</f>
        <v>55503</v>
      </c>
      <c r="O37" s="28">
        <f>N37/N41-1</f>
        <v>1.1917153688200917</v>
      </c>
    </row>
    <row r="38" spans="1:15" ht="13.5" thickBot="1">
      <c r="A38" s="18" t="s">
        <v>31</v>
      </c>
      <c r="B38" s="19">
        <f aca="true" t="shared" si="11" ref="B38:N38">SUM(B37:B37)</f>
        <v>1492</v>
      </c>
      <c r="C38" s="19">
        <f t="shared" si="11"/>
        <v>1706</v>
      </c>
      <c r="D38" s="19">
        <f t="shared" si="11"/>
        <v>2451</v>
      </c>
      <c r="E38" s="19">
        <f t="shared" si="11"/>
        <v>3932</v>
      </c>
      <c r="F38" s="19">
        <f t="shared" si="11"/>
        <v>5479</v>
      </c>
      <c r="G38" s="19">
        <f t="shared" si="11"/>
        <v>5794</v>
      </c>
      <c r="H38" s="19">
        <f t="shared" si="11"/>
        <v>8772</v>
      </c>
      <c r="I38" s="19">
        <f t="shared" si="11"/>
        <v>10354</v>
      </c>
      <c r="J38" s="19">
        <f t="shared" si="11"/>
        <v>5907</v>
      </c>
      <c r="K38" s="19">
        <f t="shared" si="11"/>
        <v>3943</v>
      </c>
      <c r="L38" s="19">
        <f t="shared" si="11"/>
        <v>2467</v>
      </c>
      <c r="M38" s="19">
        <f t="shared" si="11"/>
        <v>3206</v>
      </c>
      <c r="N38" s="20">
        <f t="shared" si="11"/>
        <v>55503</v>
      </c>
      <c r="O38" s="31">
        <f>N38/N42-1</f>
        <v>1.1917153688200917</v>
      </c>
    </row>
    <row r="39" spans="1:15" ht="12.75">
      <c r="A39" s="21" t="s">
        <v>22</v>
      </c>
      <c r="B39" s="22"/>
      <c r="C39" s="22"/>
      <c r="D39" s="22"/>
      <c r="E39" s="22">
        <f>E38/E42-1</f>
        <v>0.7921604375569735</v>
      </c>
      <c r="F39" s="22">
        <f aca="true" t="shared" si="12" ref="F39:M39">F38/F42-1</f>
        <v>0.9449769258075966</v>
      </c>
      <c r="G39" s="22">
        <f t="shared" si="12"/>
        <v>0.9198144466534128</v>
      </c>
      <c r="H39" s="22">
        <f t="shared" si="12"/>
        <v>0.983717774762551</v>
      </c>
      <c r="I39" s="22">
        <f t="shared" si="12"/>
        <v>1.4174643941162737</v>
      </c>
      <c r="J39" s="22">
        <f t="shared" si="12"/>
        <v>0.8310601363918164</v>
      </c>
      <c r="K39" s="22">
        <f t="shared" si="12"/>
        <v>0.9685471792311533</v>
      </c>
      <c r="L39" s="22">
        <f t="shared" si="12"/>
        <v>0.5097919216646267</v>
      </c>
      <c r="M39" s="22">
        <f t="shared" si="12"/>
        <v>0.8563983786913723</v>
      </c>
      <c r="N39" s="8"/>
      <c r="O39" s="32"/>
    </row>
    <row r="40" spans="1:15" ht="12.7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5"/>
      <c r="O40" s="15"/>
    </row>
    <row r="41" spans="1:15" ht="13.5" thickBot="1">
      <c r="A41" s="13" t="s">
        <v>28</v>
      </c>
      <c r="B41" s="24"/>
      <c r="C41" s="25"/>
      <c r="D41" s="25"/>
      <c r="E41" s="25">
        <v>2194</v>
      </c>
      <c r="F41" s="25">
        <v>2817</v>
      </c>
      <c r="G41" s="25">
        <v>3018</v>
      </c>
      <c r="H41" s="25">
        <v>4422</v>
      </c>
      <c r="I41" s="25">
        <v>4283</v>
      </c>
      <c r="J41" s="26">
        <v>3226</v>
      </c>
      <c r="K41" s="25">
        <v>2003</v>
      </c>
      <c r="L41" s="25">
        <v>1634</v>
      </c>
      <c r="M41" s="25">
        <v>1727</v>
      </c>
      <c r="N41" s="8">
        <f>SUM(B41:M41)</f>
        <v>25324</v>
      </c>
      <c r="O41" s="6"/>
    </row>
    <row r="42" spans="1:15" ht="13.5" thickBot="1">
      <c r="A42" s="18" t="s">
        <v>32</v>
      </c>
      <c r="B42" s="19">
        <f aca="true" t="shared" si="13" ref="B42:N42">SUM(B41:B41)</f>
        <v>0</v>
      </c>
      <c r="C42" s="19">
        <f t="shared" si="13"/>
        <v>0</v>
      </c>
      <c r="D42" s="19">
        <f t="shared" si="13"/>
        <v>0</v>
      </c>
      <c r="E42" s="19">
        <f t="shared" si="13"/>
        <v>2194</v>
      </c>
      <c r="F42" s="19">
        <f t="shared" si="13"/>
        <v>2817</v>
      </c>
      <c r="G42" s="19">
        <f t="shared" si="13"/>
        <v>3018</v>
      </c>
      <c r="H42" s="19">
        <f t="shared" si="13"/>
        <v>4422</v>
      </c>
      <c r="I42" s="19">
        <f t="shared" si="13"/>
        <v>4283</v>
      </c>
      <c r="J42" s="19">
        <f t="shared" si="13"/>
        <v>3226</v>
      </c>
      <c r="K42" s="19">
        <f t="shared" si="13"/>
        <v>2003</v>
      </c>
      <c r="L42" s="19">
        <f t="shared" si="13"/>
        <v>1634</v>
      </c>
      <c r="M42" s="19">
        <f t="shared" si="13"/>
        <v>1727</v>
      </c>
      <c r="N42" s="20">
        <f t="shared" si="13"/>
        <v>25324</v>
      </c>
      <c r="O42" s="33"/>
    </row>
    <row r="43" spans="1:15" ht="12.75">
      <c r="A43" s="16" t="s">
        <v>35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7"/>
      <c r="O43" s="17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Austin Bambrook</cp:lastModifiedBy>
  <cp:lastPrinted>2007-07-16T15:37:07Z</cp:lastPrinted>
  <dcterms:created xsi:type="dcterms:W3CDTF">2007-07-16T13:58:20Z</dcterms:created>
  <dcterms:modified xsi:type="dcterms:W3CDTF">2007-07-16T15:37:12Z</dcterms:modified>
  <cp:category/>
  <cp:version/>
  <cp:contentType/>
  <cp:contentStatus/>
</cp:coreProperties>
</file>